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Introduction" sheetId="1" r:id="rId1"/>
    <sheet name="Assumptions and Results" sheetId="2" r:id="rId2"/>
    <sheet name="Bonus Calculation" sheetId="3" r:id="rId3"/>
    <sheet name="Payout Scale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<sst xmlns="http://schemas.openxmlformats.org/spreadsheetml/2006/main" count="122" uniqueCount="56">
  <si>
    <t>revenue</t>
  </si>
  <si>
    <t>Q1</t>
  </si>
  <si>
    <t>Q2</t>
  </si>
  <si>
    <t>Q3</t>
  </si>
  <si>
    <t>Q4</t>
  </si>
  <si>
    <t>Year</t>
  </si>
  <si>
    <t>Total</t>
  </si>
  <si>
    <t>bonus</t>
  </si>
  <si>
    <t>achieved</t>
  </si>
  <si>
    <t>paid</t>
  </si>
  <si>
    <t>total</t>
  </si>
  <si>
    <t>pay date</t>
  </si>
  <si>
    <t>act/target</t>
  </si>
  <si>
    <t>payout %</t>
  </si>
  <si>
    <t xml:space="preserve">total </t>
  </si>
  <si>
    <t>Actual performance</t>
  </si>
  <si>
    <t>Bonus earned</t>
  </si>
  <si>
    <t>Bonus payout scale</t>
  </si>
  <si>
    <t>Target bonus for the year</t>
  </si>
  <si>
    <t>Bonus amount earned by quarter on Plan</t>
  </si>
  <si>
    <t>Bonus % earned by quarter on Plan</t>
  </si>
  <si>
    <t>Plan targets</t>
  </si>
  <si>
    <t>* after bonus expense (iterative)</t>
  </si>
  <si>
    <t>DETAILED CALCULATION</t>
  </si>
  <si>
    <t>PAYOUT SCALE</t>
  </si>
  <si>
    <t>Performance</t>
  </si>
  <si>
    <t>Bonus paid</t>
  </si>
  <si>
    <t>0-80% of Plan</t>
  </si>
  <si>
    <t>80-100% of Plan</t>
  </si>
  <si>
    <t>0%-100%</t>
  </si>
  <si>
    <t>100%-130%</t>
  </si>
  <si>
    <t>130%+</t>
  </si>
  <si>
    <t>Results</t>
  </si>
  <si>
    <t>Employee's target bonus equals</t>
  </si>
  <si>
    <t>INTRODUCTION</t>
  </si>
  <si>
    <t>Introduction</t>
  </si>
  <si>
    <t>Workbook contents</t>
  </si>
  <si>
    <t>Payout Scale</t>
  </si>
  <si>
    <t>Bonus Calculation</t>
  </si>
  <si>
    <t>net income</t>
  </si>
  <si>
    <t>net income*</t>
  </si>
  <si>
    <t>Second, determine how much of the bonus is pegged to revenues and/or profits.</t>
  </si>
  <si>
    <t>First, develop a bonus target for the employee (s) -- 100% of this will be paid for meeting Plan.</t>
  </si>
  <si>
    <t>The payout scale assumed is as follows</t>
  </si>
  <si>
    <t>You will note that in this version, we have assumed actual results are:</t>
  </si>
  <si>
    <t>below Plan in Q1 and Q2</t>
  </si>
  <si>
    <t>on Plan in Q3</t>
  </si>
  <si>
    <t>better than Plan in Q4</t>
  </si>
  <si>
    <t>Assumptions and Results</t>
  </si>
  <si>
    <t>The workbook includes four worksheets</t>
  </si>
  <si>
    <t>ASSUMPTIONS</t>
  </si>
  <si>
    <t>RESULTS</t>
  </si>
  <si>
    <t>Use this workbook to calculate an employee's bonus based on the company's financial performance.</t>
  </si>
  <si>
    <t>Methodology</t>
  </si>
  <si>
    <t>Third, determine what portion of the bonus is to be earned quarterly, or annually.</t>
  </si>
  <si>
    <t>User -- complete highlighted fields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</si>
</sst>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#,##0.0"/>
    <numFmt numFmtId="167" formatCode="m/d"/>
    <numFmt numFmtId="168" formatCode="0.0%"/>
  </numFmts>
  <fonts count="2">
    <font>
      <sz val="10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9" fontId="0" fillId="0" borderId="0" xfId="19" applyAlignment="1">
      <alignment/>
    </xf>
    <xf numFmtId="9" fontId="0" fillId="0" borderId="1" xfId="19" applyBorder="1" applyAlignment="1">
      <alignment/>
    </xf>
    <xf numFmtId="0" fontId="0" fillId="0" borderId="0" xfId="0" applyAlignment="1">
      <alignment horizontal="right"/>
    </xf>
    <xf numFmtId="9" fontId="0" fillId="0" borderId="2" xfId="19" applyBorder="1" applyAlignment="1">
      <alignment/>
    </xf>
    <xf numFmtId="3" fontId="0" fillId="0" borderId="0" xfId="19" applyNumberFormat="1" applyAlignment="1">
      <alignment/>
    </xf>
    <xf numFmtId="3" fontId="0" fillId="0" borderId="3" xfId="19" applyNumberFormat="1" applyBorder="1" applyAlignment="1">
      <alignment/>
    </xf>
    <xf numFmtId="3" fontId="0" fillId="0" borderId="1" xfId="19" applyNumberFormat="1" applyBorder="1" applyAlignment="1">
      <alignment/>
    </xf>
    <xf numFmtId="9" fontId="0" fillId="0" borderId="0" xfId="0" applyNumberFormat="1" applyAlignment="1">
      <alignment/>
    </xf>
    <xf numFmtId="167" fontId="0" fillId="0" borderId="0" xfId="19" applyNumberFormat="1" applyBorder="1" applyAlignment="1">
      <alignment/>
    </xf>
    <xf numFmtId="167" fontId="0" fillId="0" borderId="0" xfId="19" applyNumberFormat="1" applyFont="1" applyBorder="1" applyAlignment="1">
      <alignment/>
    </xf>
    <xf numFmtId="168" fontId="0" fillId="0" borderId="0" xfId="19" applyNumberFormat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166" fontId="0" fillId="2" borderId="0" xfId="19" applyNumberFormat="1" applyFill="1" applyAlignment="1">
      <alignment/>
    </xf>
    <xf numFmtId="166" fontId="0" fillId="2" borderId="0" xfId="19" applyNumberFormat="1" applyFont="1" applyFill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3" fontId="0" fillId="0" borderId="2" xfId="0" applyNumberFormat="1" applyBorder="1" applyAlignment="1">
      <alignment/>
    </xf>
    <xf numFmtId="165" fontId="0" fillId="2" borderId="0" xfId="17" applyNumberFormat="1" applyFill="1" applyAlignment="1">
      <alignment/>
    </xf>
    <xf numFmtId="9" fontId="0" fillId="2" borderId="0" xfId="19" applyFill="1" applyAlignment="1">
      <alignment/>
    </xf>
    <xf numFmtId="9" fontId="0" fillId="0" borderId="0" xfId="19" applyAlignment="1">
      <alignment/>
    </xf>
    <xf numFmtId="3" fontId="0" fillId="0" borderId="0" xfId="19" applyNumberFormat="1" applyAlignment="1">
      <alignment/>
    </xf>
    <xf numFmtId="166" fontId="0" fillId="2" borderId="0" xfId="19" applyNumberFormat="1" applyFill="1" applyAlignment="1">
      <alignment/>
    </xf>
    <xf numFmtId="166" fontId="0" fillId="2" borderId="0" xfId="19" applyNumberFormat="1" applyFont="1" applyFill="1" applyAlignment="1">
      <alignment/>
    </xf>
    <xf numFmtId="0" fontId="0" fillId="0" borderId="0" xfId="0" applyBorder="1" applyAlignment="1">
      <alignment/>
    </xf>
    <xf numFmtId="9" fontId="0" fillId="2" borderId="0" xfId="19" applyFill="1" applyBorder="1" applyAlignment="1">
      <alignment/>
    </xf>
    <xf numFmtId="9" fontId="0" fillId="0" borderId="0" xfId="19" applyBorder="1" applyAlignment="1">
      <alignment/>
    </xf>
    <xf numFmtId="9" fontId="0" fillId="0" borderId="2" xfId="0" applyNumberFormat="1" applyBorder="1" applyAlignment="1">
      <alignment/>
    </xf>
    <xf numFmtId="165" fontId="0" fillId="0" borderId="0" xfId="17" applyNumberFormat="1" applyFill="1" applyAlignment="1">
      <alignment/>
    </xf>
    <xf numFmtId="9" fontId="0" fillId="0" borderId="0" xfId="19" applyFill="1" applyAlignment="1">
      <alignment/>
    </xf>
    <xf numFmtId="166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</xdr:colOff>
      <xdr:row>2</xdr:row>
      <xdr:rowOff>0</xdr:rowOff>
    </xdr:from>
    <xdr:to>
      <xdr:col>6</xdr:col>
      <xdr:colOff>266700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32385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514350</xdr:colOff>
      <xdr:row>1</xdr:row>
      <xdr:rowOff>152400</xdr:rowOff>
    </xdr:from>
    <xdr:to>
      <xdr:col>2</xdr:col>
      <xdr:colOff>876300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1150" y="3143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9525</xdr:rowOff>
    </xdr:from>
    <xdr:to>
      <xdr:col>4</xdr:col>
      <xdr:colOff>285750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33337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1952625</xdr:colOff>
      <xdr:row>2</xdr:row>
      <xdr:rowOff>0</xdr:rowOff>
    </xdr:from>
    <xdr:to>
      <xdr:col>1</xdr:col>
      <xdr:colOff>171450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3238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2</xdr:row>
      <xdr:rowOff>9525</xdr:rowOff>
    </xdr:from>
    <xdr:to>
      <xdr:col>4</xdr:col>
      <xdr:colOff>295275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333375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1962150</xdr:colOff>
      <xdr:row>2</xdr:row>
      <xdr:rowOff>0</xdr:rowOff>
    </xdr:from>
    <xdr:to>
      <xdr:col>1</xdr:col>
      <xdr:colOff>180975</xdr:colOff>
      <xdr:row>4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62150" y="3238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2</xdr:row>
      <xdr:rowOff>0</xdr:rowOff>
    </xdr:from>
    <xdr:to>
      <xdr:col>4</xdr:col>
      <xdr:colOff>504825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23850"/>
          <a:ext cx="1981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</xdr:row>
      <xdr:rowOff>152400</xdr:rowOff>
    </xdr:from>
    <xdr:to>
      <xdr:col>1</xdr:col>
      <xdr:colOff>114300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143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38"/>
  <sheetViews>
    <sheetView tabSelected="1" workbookViewId="0" topLeftCell="A1">
      <selection activeCell="A1" sqref="A1"/>
    </sheetView>
  </sheetViews>
  <sheetFormatPr defaultColWidth="9.33203125" defaultRowHeight="12.75"/>
  <cols>
    <col min="3" max="3" width="15.33203125" style="0" bestFit="1" customWidth="1"/>
    <col min="5" max="5" width="11.5" style="0" bestFit="1" customWidth="1"/>
  </cols>
  <sheetData>
    <row r="6" ht="15.75">
      <c r="E6" s="19" t="s">
        <v>34</v>
      </c>
    </row>
    <row r="9" ht="12.75">
      <c r="A9" t="s">
        <v>35</v>
      </c>
    </row>
    <row r="10" ht="12.75">
      <c r="B10" t="s">
        <v>52</v>
      </c>
    </row>
    <row r="12" ht="12.75">
      <c r="A12" t="s">
        <v>53</v>
      </c>
    </row>
    <row r="14" ht="12.75">
      <c r="B14" t="s">
        <v>42</v>
      </c>
    </row>
    <row r="16" ht="12.75">
      <c r="B16" t="s">
        <v>41</v>
      </c>
    </row>
    <row r="18" ht="12.75">
      <c r="B18" t="s">
        <v>54</v>
      </c>
    </row>
    <row r="20" ht="12.75">
      <c r="B20" t="s">
        <v>43</v>
      </c>
    </row>
    <row r="22" spans="3:5" ht="12.75">
      <c r="C22" s="17" t="s">
        <v>25</v>
      </c>
      <c r="E22" s="17" t="s">
        <v>26</v>
      </c>
    </row>
    <row r="23" spans="3:5" ht="12.75">
      <c r="C23" s="17" t="s">
        <v>27</v>
      </c>
      <c r="E23" s="18">
        <v>0</v>
      </c>
    </row>
    <row r="24" spans="3:5" ht="12.75">
      <c r="C24" s="17" t="s">
        <v>28</v>
      </c>
      <c r="E24" s="17" t="s">
        <v>29</v>
      </c>
    </row>
    <row r="25" spans="3:5" ht="12.75">
      <c r="C25" s="17" t="s">
        <v>30</v>
      </c>
      <c r="E25" s="17" t="s">
        <v>30</v>
      </c>
    </row>
    <row r="26" spans="3:5" ht="12.75">
      <c r="C26" s="17" t="s">
        <v>31</v>
      </c>
      <c r="E26" s="18">
        <v>1.3</v>
      </c>
    </row>
    <row r="28" ht="12.75">
      <c r="B28" t="s">
        <v>44</v>
      </c>
    </row>
    <row r="29" ht="12.75">
      <c r="C29" t="s">
        <v>45</v>
      </c>
    </row>
    <row r="30" ht="12.75">
      <c r="C30" t="s">
        <v>46</v>
      </c>
    </row>
    <row r="31" ht="12.75">
      <c r="C31" t="s">
        <v>47</v>
      </c>
    </row>
    <row r="33" ht="12.75">
      <c r="A33" t="s">
        <v>36</v>
      </c>
    </row>
    <row r="34" ht="12.75">
      <c r="B34" t="s">
        <v>49</v>
      </c>
    </row>
    <row r="35" ht="12.75">
      <c r="C35" t="s">
        <v>35</v>
      </c>
    </row>
    <row r="36" ht="12.75">
      <c r="C36" t="s">
        <v>48</v>
      </c>
    </row>
    <row r="37" ht="12.75">
      <c r="C37" t="s">
        <v>38</v>
      </c>
    </row>
    <row r="38" ht="12.75">
      <c r="C38" t="s">
        <v>37</v>
      </c>
    </row>
  </sheetData>
  <printOptions horizontalCentered="1"/>
  <pageMargins left="0.25" right="0.26" top="1" bottom="1" header="0.5" footer="0.5"/>
  <pageSetup horizontalDpi="600" verticalDpi="600" orientation="portrait" r:id="rId2"/>
  <headerFooter alignWithMargins="0">
    <oddHeader>&amp;CFINANCIAL BONUS CALCULATOR</oddHeader>
    <oddFooter>&amp;LFile = &amp;F
Worksheet = &amp;A&amp;C&amp;P&amp;R&amp;T  &amp;D
Copyright 2001, Michael Gonnerman, Inc.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H46"/>
  <sheetViews>
    <sheetView workbookViewId="0" topLeftCell="A1">
      <selection activeCell="A1" sqref="A1"/>
    </sheetView>
  </sheetViews>
  <sheetFormatPr defaultColWidth="9.33203125" defaultRowHeight="12.75"/>
  <cols>
    <col min="1" max="1" width="37.5" style="0" bestFit="1" customWidth="1"/>
    <col min="2" max="2" width="12" style="0" bestFit="1" customWidth="1"/>
    <col min="3" max="3" width="11.5" style="0" bestFit="1" customWidth="1"/>
    <col min="8" max="8" width="10" style="0" bestFit="1" customWidth="1"/>
  </cols>
  <sheetData>
    <row r="6" ht="15.75">
      <c r="C6" s="19" t="s">
        <v>50</v>
      </c>
    </row>
    <row r="7" spans="2:4" ht="12.75">
      <c r="B7" s="34"/>
      <c r="C7" s="35" t="s">
        <v>55</v>
      </c>
      <c r="D7" s="34"/>
    </row>
    <row r="10" spans="1:3" ht="12.75">
      <c r="A10" t="s">
        <v>18</v>
      </c>
      <c r="C10" s="21">
        <v>20000</v>
      </c>
    </row>
    <row r="13" spans="1:8" s="3" customFormat="1" ht="12.75">
      <c r="A13" t="s">
        <v>20</v>
      </c>
      <c r="C13" s="3" t="s">
        <v>1</v>
      </c>
      <c r="D13" s="3" t="s">
        <v>2</v>
      </c>
      <c r="E13" s="3" t="s">
        <v>3</v>
      </c>
      <c r="F13" s="3" t="s">
        <v>4</v>
      </c>
      <c r="G13" s="3" t="s">
        <v>5</v>
      </c>
      <c r="H13" s="3" t="s">
        <v>6</v>
      </c>
    </row>
    <row r="14" spans="2:8" ht="12.75">
      <c r="B14" t="s">
        <v>0</v>
      </c>
      <c r="C14" s="22">
        <v>0.1</v>
      </c>
      <c r="D14" s="22">
        <v>0.1</v>
      </c>
      <c r="E14" s="22">
        <v>0.1</v>
      </c>
      <c r="F14" s="22">
        <v>0.1</v>
      </c>
      <c r="G14" s="22">
        <v>0.35</v>
      </c>
      <c r="H14" s="23">
        <f>SUM(C14:G14)</f>
        <v>0.75</v>
      </c>
    </row>
    <row r="15" spans="2:8" s="27" customFormat="1" ht="12.75">
      <c r="B15" s="27" t="s">
        <v>40</v>
      </c>
      <c r="C15" s="28">
        <v>0.05</v>
      </c>
      <c r="D15" s="28">
        <v>0.05</v>
      </c>
      <c r="E15" s="28">
        <v>0.05</v>
      </c>
      <c r="F15" s="28">
        <v>0.05</v>
      </c>
      <c r="G15" s="8">
        <f>1-SUM(C14:G14)-SUM(C15:F15)</f>
        <v>0.04999999999999999</v>
      </c>
      <c r="H15" s="29">
        <f>SUM(C15:G15)</f>
        <v>0.25</v>
      </c>
    </row>
    <row r="16" ht="13.5" thickBot="1">
      <c r="H16" s="30">
        <f>SUM(H14:H15)</f>
        <v>1</v>
      </c>
    </row>
    <row r="17" ht="13.5" thickTop="1">
      <c r="B17" t="s">
        <v>22</v>
      </c>
    </row>
    <row r="20" spans="1:7" ht="12.75">
      <c r="A20" t="s">
        <v>21</v>
      </c>
      <c r="B20" s="3"/>
      <c r="C20" s="3" t="s">
        <v>1</v>
      </c>
      <c r="D20" s="3" t="s">
        <v>2</v>
      </c>
      <c r="E20" s="3" t="s">
        <v>3</v>
      </c>
      <c r="F20" s="3" t="s">
        <v>4</v>
      </c>
      <c r="G20" s="3" t="s">
        <v>6</v>
      </c>
    </row>
    <row r="21" spans="2:7" ht="12.75">
      <c r="B21" t="s">
        <v>0</v>
      </c>
      <c r="C21" s="25">
        <v>8</v>
      </c>
      <c r="D21" s="25">
        <v>9</v>
      </c>
      <c r="E21" s="25">
        <v>10</v>
      </c>
      <c r="F21" s="25">
        <v>11</v>
      </c>
      <c r="G21" s="33">
        <f>SUM(C21:F21)</f>
        <v>38</v>
      </c>
    </row>
    <row r="22" spans="2:7" ht="12.75">
      <c r="B22" t="s">
        <v>39</v>
      </c>
      <c r="C22" s="25">
        <v>1</v>
      </c>
      <c r="D22" s="25">
        <v>1.5</v>
      </c>
      <c r="E22" s="25">
        <v>2</v>
      </c>
      <c r="F22" s="25">
        <v>2.5</v>
      </c>
      <c r="G22" s="33">
        <f>SUM(C22:F22)</f>
        <v>7</v>
      </c>
    </row>
    <row r="25" spans="1:7" ht="12.75">
      <c r="A25" t="s">
        <v>15</v>
      </c>
      <c r="B25" s="3"/>
      <c r="C25" s="3" t="s">
        <v>1</v>
      </c>
      <c r="D25" s="3" t="s">
        <v>2</v>
      </c>
      <c r="E25" s="3" t="s">
        <v>3</v>
      </c>
      <c r="F25" s="3" t="s">
        <v>4</v>
      </c>
      <c r="G25" s="3" t="s">
        <v>6</v>
      </c>
    </row>
    <row r="26" spans="2:7" ht="12.75">
      <c r="B26" t="s">
        <v>0</v>
      </c>
      <c r="C26" s="25">
        <v>6</v>
      </c>
      <c r="D26" s="26">
        <v>8</v>
      </c>
      <c r="E26" s="25">
        <v>10</v>
      </c>
      <c r="F26" s="25">
        <v>12</v>
      </c>
      <c r="G26" s="33">
        <f>SUM(C26:F26)</f>
        <v>36</v>
      </c>
    </row>
    <row r="27" spans="2:7" ht="12.75">
      <c r="B27" t="s">
        <v>39</v>
      </c>
      <c r="C27" s="25">
        <v>0</v>
      </c>
      <c r="D27" s="25">
        <v>1</v>
      </c>
      <c r="E27" s="25">
        <v>2</v>
      </c>
      <c r="F27" s="25">
        <v>3</v>
      </c>
      <c r="G27" s="33">
        <f>SUM(C27:F27)</f>
        <v>6</v>
      </c>
    </row>
    <row r="32" ht="15.75">
      <c r="C32" s="19" t="s">
        <v>51</v>
      </c>
    </row>
    <row r="35" spans="3:8" ht="12.75">
      <c r="C35" s="3" t="s">
        <v>1</v>
      </c>
      <c r="D35" s="3" t="s">
        <v>2</v>
      </c>
      <c r="E35" s="3" t="s">
        <v>3</v>
      </c>
      <c r="F35" s="3" t="s">
        <v>4</v>
      </c>
      <c r="G35" s="3" t="s">
        <v>5</v>
      </c>
      <c r="H35" s="3" t="s">
        <v>6</v>
      </c>
    </row>
    <row r="36" spans="1:8" ht="12.75">
      <c r="A36" t="s">
        <v>16</v>
      </c>
      <c r="B36" s="17" t="s">
        <v>0</v>
      </c>
      <c r="C36" s="5">
        <f>'Bonus Calculation'!C46</f>
        <v>-6.38378239159465E-13</v>
      </c>
      <c r="D36" s="5">
        <f>'Bonus Calculation'!D46</f>
        <v>800</v>
      </c>
      <c r="E36" s="5">
        <f>'Bonus Calculation'!E46</f>
        <v>2000</v>
      </c>
      <c r="F36" s="5">
        <f>'Bonus Calculation'!F46</f>
        <v>2180</v>
      </c>
      <c r="G36" s="5">
        <f>'Bonus Calculation'!G46</f>
        <v>4900</v>
      </c>
      <c r="H36" s="12">
        <f>SUM(C36:G36)</f>
        <v>9880</v>
      </c>
    </row>
    <row r="37" spans="2:8" ht="12.75">
      <c r="B37" s="17" t="s">
        <v>39</v>
      </c>
      <c r="C37" s="5">
        <f>'Bonus Calculation'!C50</f>
        <v>0</v>
      </c>
      <c r="D37" s="5">
        <f>'Bonus Calculation'!D50</f>
        <v>0</v>
      </c>
      <c r="E37" s="5">
        <f>'Bonus Calculation'!E50</f>
        <v>1000</v>
      </c>
      <c r="F37" s="5">
        <f>'Bonus Calculation'!F50</f>
        <v>1200</v>
      </c>
      <c r="G37" s="5">
        <f>'Bonus Calculation'!G50</f>
        <v>249.99999999999994</v>
      </c>
      <c r="H37" s="12">
        <f>SUM(C37:G37)</f>
        <v>2450</v>
      </c>
    </row>
    <row r="38" spans="2:8" ht="13.5" thickBot="1">
      <c r="B38" s="17" t="s">
        <v>14</v>
      </c>
      <c r="C38" s="20">
        <f aca="true" t="shared" si="0" ref="C38:H38">SUM(C36:C37)</f>
        <v>-6.38378239159465E-13</v>
      </c>
      <c r="D38" s="20">
        <f t="shared" si="0"/>
        <v>800</v>
      </c>
      <c r="E38" s="20">
        <f t="shared" si="0"/>
        <v>3000</v>
      </c>
      <c r="F38" s="20">
        <f t="shared" si="0"/>
        <v>3380</v>
      </c>
      <c r="G38" s="20">
        <f t="shared" si="0"/>
        <v>5150</v>
      </c>
      <c r="H38" s="20">
        <f t="shared" si="0"/>
        <v>12330</v>
      </c>
    </row>
    <row r="39" spans="1:8" ht="13.5" thickTop="1">
      <c r="A39" s="17"/>
      <c r="H39" s="24"/>
    </row>
    <row r="40" ht="12.75">
      <c r="A40" s="17"/>
    </row>
    <row r="41" ht="12.75">
      <c r="A41" s="17"/>
    </row>
    <row r="42" ht="12.75">
      <c r="A42" s="17"/>
    </row>
    <row r="43" ht="12.75">
      <c r="A43" s="17"/>
    </row>
    <row r="44" ht="12.75">
      <c r="A44" s="17"/>
    </row>
    <row r="45" ht="12.75">
      <c r="A45" s="17"/>
    </row>
    <row r="46" ht="12.75">
      <c r="A46" s="17"/>
    </row>
  </sheetData>
  <printOptions horizontalCentered="1"/>
  <pageMargins left="0.25" right="0.26" top="1" bottom="1" header="0.5" footer="0.5"/>
  <pageSetup horizontalDpi="600" verticalDpi="600" orientation="portrait" r:id="rId2"/>
  <headerFooter alignWithMargins="0">
    <oddHeader>&amp;CFINANCIAL BONUS CALCULATOR</oddHeader>
    <oddFooter>&amp;LFile = &amp;F
Worksheet = &amp;A&amp;C&amp;P&amp;R&amp;T  &amp;D
Copyright 2001, Michael Gonnerman, Inc.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7:H60"/>
  <sheetViews>
    <sheetView workbookViewId="0" topLeftCell="A1">
      <selection activeCell="A1" sqref="A1"/>
    </sheetView>
  </sheetViews>
  <sheetFormatPr defaultColWidth="9.33203125" defaultRowHeight="12.75"/>
  <cols>
    <col min="1" max="1" width="37.5" style="0" bestFit="1" customWidth="1"/>
    <col min="2" max="2" width="12" style="0" bestFit="1" customWidth="1"/>
    <col min="3" max="3" width="11.5" style="0" bestFit="1" customWidth="1"/>
    <col min="8" max="8" width="10" style="0" bestFit="1" customWidth="1"/>
  </cols>
  <sheetData>
    <row r="3" ht="12" customHeight="1"/>
    <row r="7" ht="15.75">
      <c r="C7" s="19" t="s">
        <v>23</v>
      </c>
    </row>
    <row r="10" spans="1:3" ht="12.75">
      <c r="A10" t="s">
        <v>18</v>
      </c>
      <c r="C10" s="31">
        <f>'Assumptions and Results'!C10</f>
        <v>20000</v>
      </c>
    </row>
    <row r="14" spans="1:8" s="3" customFormat="1" ht="12.75">
      <c r="A14" t="s">
        <v>20</v>
      </c>
      <c r="C14" s="3" t="s">
        <v>1</v>
      </c>
      <c r="D14" s="3" t="s">
        <v>2</v>
      </c>
      <c r="E14" s="3" t="s">
        <v>3</v>
      </c>
      <c r="F14" s="3" t="s">
        <v>4</v>
      </c>
      <c r="G14" s="3" t="s">
        <v>5</v>
      </c>
      <c r="H14" s="3" t="s">
        <v>6</v>
      </c>
    </row>
    <row r="15" spans="2:8" ht="12.75">
      <c r="B15" t="s">
        <v>0</v>
      </c>
      <c r="C15" s="32">
        <f>'Assumptions and Results'!C14</f>
        <v>0.1</v>
      </c>
      <c r="D15" s="32">
        <f>'Assumptions and Results'!D14</f>
        <v>0.1</v>
      </c>
      <c r="E15" s="32">
        <f>'Assumptions and Results'!E14</f>
        <v>0.1</v>
      </c>
      <c r="F15" s="32">
        <f>'Assumptions and Results'!F14</f>
        <v>0.1</v>
      </c>
      <c r="G15" s="32">
        <f>'Assumptions and Results'!G14</f>
        <v>0.35</v>
      </c>
      <c r="H15" s="1">
        <f>SUM(C15:G15)</f>
        <v>0.75</v>
      </c>
    </row>
    <row r="16" spans="2:8" ht="12.75">
      <c r="B16" t="s">
        <v>40</v>
      </c>
      <c r="C16" s="32">
        <f>'Assumptions and Results'!C15</f>
        <v>0.05</v>
      </c>
      <c r="D16" s="32">
        <f>'Assumptions and Results'!D15</f>
        <v>0.05</v>
      </c>
      <c r="E16" s="32">
        <f>'Assumptions and Results'!E15</f>
        <v>0.05</v>
      </c>
      <c r="F16" s="32">
        <f>'Assumptions and Results'!F15</f>
        <v>0.05</v>
      </c>
      <c r="G16" s="32">
        <f>'Assumptions and Results'!G15</f>
        <v>0.04999999999999999</v>
      </c>
      <c r="H16" s="2">
        <f>SUM(C16:G16)</f>
        <v>0.25</v>
      </c>
    </row>
    <row r="17" spans="2:8" ht="13.5" thickBot="1">
      <c r="B17" t="s">
        <v>10</v>
      </c>
      <c r="C17" s="4">
        <f aca="true" t="shared" si="0" ref="C17:H17">SUM(C15:C16)</f>
        <v>0.15000000000000002</v>
      </c>
      <c r="D17" s="4">
        <f t="shared" si="0"/>
        <v>0.15000000000000002</v>
      </c>
      <c r="E17" s="4">
        <f t="shared" si="0"/>
        <v>0.15000000000000002</v>
      </c>
      <c r="F17" s="4">
        <f t="shared" si="0"/>
        <v>0.15000000000000002</v>
      </c>
      <c r="G17" s="4">
        <f t="shared" si="0"/>
        <v>0.39999999999999997</v>
      </c>
      <c r="H17" s="4">
        <f t="shared" si="0"/>
        <v>1</v>
      </c>
    </row>
    <row r="18" spans="2:7" ht="13.5" thickTop="1">
      <c r="B18" t="s">
        <v>11</v>
      </c>
      <c r="C18" s="9">
        <v>36280</v>
      </c>
      <c r="D18" s="9">
        <v>36372</v>
      </c>
      <c r="E18" s="10">
        <v>36464</v>
      </c>
      <c r="F18" s="9">
        <v>36219</v>
      </c>
      <c r="G18" s="9">
        <v>36219</v>
      </c>
    </row>
    <row r="20" ht="12.75">
      <c r="B20" t="s">
        <v>22</v>
      </c>
    </row>
    <row r="24" spans="1:8" ht="12.75">
      <c r="A24" t="s">
        <v>19</v>
      </c>
      <c r="B24" s="3"/>
      <c r="C24" s="3" t="s">
        <v>1</v>
      </c>
      <c r="D24" s="3" t="s">
        <v>2</v>
      </c>
      <c r="E24" s="3" t="s">
        <v>3</v>
      </c>
      <c r="F24" s="3" t="s">
        <v>4</v>
      </c>
      <c r="G24" s="3" t="s">
        <v>5</v>
      </c>
      <c r="H24" s="3" t="s">
        <v>6</v>
      </c>
    </row>
    <row r="25" spans="2:8" ht="12.75">
      <c r="B25" t="s">
        <v>0</v>
      </c>
      <c r="C25" s="5">
        <f aca="true" t="shared" si="1" ref="C25:G26">$C$10*C15</f>
        <v>2000</v>
      </c>
      <c r="D25" s="5">
        <f t="shared" si="1"/>
        <v>2000</v>
      </c>
      <c r="E25" s="5">
        <f t="shared" si="1"/>
        <v>2000</v>
      </c>
      <c r="F25" s="5">
        <f t="shared" si="1"/>
        <v>2000</v>
      </c>
      <c r="G25" s="5">
        <f t="shared" si="1"/>
        <v>7000</v>
      </c>
      <c r="H25" s="5">
        <f>SUM(C25:G25)</f>
        <v>15000</v>
      </c>
    </row>
    <row r="26" spans="2:8" ht="12.75">
      <c r="B26" t="s">
        <v>39</v>
      </c>
      <c r="C26" s="7">
        <f t="shared" si="1"/>
        <v>1000</v>
      </c>
      <c r="D26" s="7">
        <f t="shared" si="1"/>
        <v>1000</v>
      </c>
      <c r="E26" s="7">
        <f t="shared" si="1"/>
        <v>1000</v>
      </c>
      <c r="F26" s="7">
        <f t="shared" si="1"/>
        <v>1000</v>
      </c>
      <c r="G26" s="7">
        <f t="shared" si="1"/>
        <v>999.9999999999998</v>
      </c>
      <c r="H26" s="7">
        <f>SUM(C26:G26)</f>
        <v>5000</v>
      </c>
    </row>
    <row r="27" spans="3:8" ht="13.5" thickBot="1">
      <c r="C27" s="6">
        <f aca="true" t="shared" si="2" ref="C27:H27">SUM(C25:C26)</f>
        <v>3000</v>
      </c>
      <c r="D27" s="6">
        <f t="shared" si="2"/>
        <v>3000</v>
      </c>
      <c r="E27" s="6">
        <f t="shared" si="2"/>
        <v>3000</v>
      </c>
      <c r="F27" s="6">
        <f t="shared" si="2"/>
        <v>3000</v>
      </c>
      <c r="G27" s="6">
        <f t="shared" si="2"/>
        <v>8000</v>
      </c>
      <c r="H27" s="6">
        <f t="shared" si="2"/>
        <v>20000</v>
      </c>
    </row>
    <row r="28" ht="13.5" thickTop="1"/>
    <row r="31" spans="1:7" ht="12.75">
      <c r="A31" t="s">
        <v>21</v>
      </c>
      <c r="B31" s="3"/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</row>
    <row r="32" spans="2:7" ht="12.75">
      <c r="B32" t="s">
        <v>0</v>
      </c>
      <c r="C32" s="15">
        <v>8</v>
      </c>
      <c r="D32" s="15">
        <v>9</v>
      </c>
      <c r="E32" s="15">
        <v>10</v>
      </c>
      <c r="F32" s="15">
        <v>11</v>
      </c>
      <c r="G32" s="15">
        <f>SUM(C32:F32)</f>
        <v>38</v>
      </c>
    </row>
    <row r="33" spans="2:7" ht="12.75">
      <c r="B33" t="s">
        <v>39</v>
      </c>
      <c r="C33" s="15">
        <v>1</v>
      </c>
      <c r="D33" s="15">
        <v>1.5</v>
      </c>
      <c r="E33" s="15">
        <v>2</v>
      </c>
      <c r="F33" s="15">
        <v>2.5</v>
      </c>
      <c r="G33" s="15">
        <f>SUM(C33:F33)</f>
        <v>7</v>
      </c>
    </row>
    <row r="34" spans="1:7" ht="12.75">
      <c r="A34" t="s">
        <v>32</v>
      </c>
      <c r="C34" s="5"/>
      <c r="D34" s="5"/>
      <c r="E34" s="5"/>
      <c r="F34" s="5"/>
      <c r="G34" s="5"/>
    </row>
    <row r="35" spans="2:7" ht="12.75">
      <c r="B35" t="s">
        <v>33</v>
      </c>
      <c r="C35" s="5"/>
      <c r="D35" s="5"/>
      <c r="E35" s="5">
        <f>'Bonus Calculation'!C10</f>
        <v>20000</v>
      </c>
      <c r="F35" s="5"/>
      <c r="G35" s="5"/>
    </row>
    <row r="37" spans="1:7" ht="12.75">
      <c r="A37" t="s">
        <v>15</v>
      </c>
      <c r="B37" s="3"/>
      <c r="C37" s="3" t="s">
        <v>1</v>
      </c>
      <c r="D37" s="3" t="s">
        <v>2</v>
      </c>
      <c r="E37" s="3" t="s">
        <v>3</v>
      </c>
      <c r="F37" s="3" t="s">
        <v>4</v>
      </c>
      <c r="G37" s="3" t="s">
        <v>5</v>
      </c>
    </row>
    <row r="38" spans="2:7" ht="12.75">
      <c r="B38" t="s">
        <v>0</v>
      </c>
      <c r="C38" s="15">
        <v>6</v>
      </c>
      <c r="D38" s="16">
        <v>8</v>
      </c>
      <c r="E38" s="15">
        <v>10</v>
      </c>
      <c r="F38" s="15">
        <v>12</v>
      </c>
      <c r="G38" s="15">
        <f>SUM(C38:F38)</f>
        <v>36</v>
      </c>
    </row>
    <row r="39" spans="2:7" ht="12.75">
      <c r="B39" t="s">
        <v>39</v>
      </c>
      <c r="C39" s="15">
        <v>0</v>
      </c>
      <c r="D39" s="15">
        <v>1</v>
      </c>
      <c r="E39" s="15">
        <v>2</v>
      </c>
      <c r="F39" s="15">
        <v>3</v>
      </c>
      <c r="G39" s="15">
        <f>SUM(C39:F39)</f>
        <v>6</v>
      </c>
    </row>
    <row r="43" ht="12.75">
      <c r="A43" t="s">
        <v>16</v>
      </c>
    </row>
    <row r="44" spans="1:7" ht="12.75">
      <c r="A44" s="17" t="s">
        <v>0</v>
      </c>
      <c r="B44" t="s">
        <v>12</v>
      </c>
      <c r="C44" s="11">
        <f>C38/C32</f>
        <v>0.75</v>
      </c>
      <c r="D44" s="11">
        <f>D38/D32</f>
        <v>0.8888888888888888</v>
      </c>
      <c r="E44" s="11">
        <f>E38/E32</f>
        <v>1</v>
      </c>
      <c r="F44" s="11">
        <f>F38/F32</f>
        <v>1.0909090909090908</v>
      </c>
      <c r="G44" s="11">
        <f>G38/G32</f>
        <v>0.9473684210526315</v>
      </c>
    </row>
    <row r="45" spans="1:7" ht="12.75">
      <c r="A45" s="17"/>
      <c r="B45" t="s">
        <v>13</v>
      </c>
      <c r="C45" s="11">
        <f>VLOOKUP(C44,'Payout Scale'!$D$11:$E$63,2)</f>
        <v>-3.191891195797325E-16</v>
      </c>
      <c r="D45" s="11">
        <f>VLOOKUP(D44,'Payout Scale'!$D$11:$E$63,2)</f>
        <v>0.4</v>
      </c>
      <c r="E45" s="11">
        <f>VLOOKUP(E44,'Payout Scale'!$D$11:$E$63,2)</f>
        <v>1</v>
      </c>
      <c r="F45" s="11">
        <f>VLOOKUP(F44,'Payout Scale'!$D$11:$E$63,2)</f>
        <v>1.09</v>
      </c>
      <c r="G45" s="11">
        <f>VLOOKUP(G44,'Payout Scale'!$D$11:$E$63,2)</f>
        <v>0.7</v>
      </c>
    </row>
    <row r="46" spans="1:8" ht="13.5" thickBot="1">
      <c r="A46" s="17"/>
      <c r="B46" t="s">
        <v>7</v>
      </c>
      <c r="C46" s="13">
        <f>C45*C25</f>
        <v>-6.38378239159465E-13</v>
      </c>
      <c r="D46" s="13">
        <f>D45*D25</f>
        <v>800</v>
      </c>
      <c r="E46" s="13">
        <f>E45*E25</f>
        <v>2000</v>
      </c>
      <c r="F46" s="13">
        <f>F45*F25</f>
        <v>2180</v>
      </c>
      <c r="G46" s="13">
        <f>G45*G25</f>
        <v>4900</v>
      </c>
      <c r="H46" s="6">
        <f>SUM(C46:G46)</f>
        <v>9880</v>
      </c>
    </row>
    <row r="47" spans="1:8" ht="13.5" thickTop="1">
      <c r="A47" s="17"/>
      <c r="C47" s="12"/>
      <c r="D47" s="12"/>
      <c r="E47" s="12"/>
      <c r="F47" s="12"/>
      <c r="G47" s="12"/>
      <c r="H47" s="5"/>
    </row>
    <row r="48" spans="1:7" ht="12.75">
      <c r="A48" s="17" t="s">
        <v>39</v>
      </c>
      <c r="B48" t="s">
        <v>12</v>
      </c>
      <c r="C48" s="1">
        <f>IF(C$33&gt;0,C$39/C$33,1+(C39-C33)/(-C33))</f>
        <v>0</v>
      </c>
      <c r="D48" s="1">
        <f>IF(D$33&gt;0,D$39/D$33,1+(D39-D33)/(-D33))</f>
        <v>0.6666666666666666</v>
      </c>
      <c r="E48" s="1">
        <f>IF(E$33&gt;0,E$39/E$33,1+(E39-E33)/(-E33))</f>
        <v>1</v>
      </c>
      <c r="F48" s="1">
        <f>IF(F$33&gt;0,F$39/F$33,1+(F39-F33)/(-F33))</f>
        <v>1.2</v>
      </c>
      <c r="G48" s="1">
        <f>IF(G$33&gt;0,G$39/G$33,1+(G39-G33)/(-G33))</f>
        <v>0.8571428571428571</v>
      </c>
    </row>
    <row r="49" spans="1:7" ht="12.75">
      <c r="A49" s="17"/>
      <c r="B49" t="s">
        <v>13</v>
      </c>
      <c r="C49" s="11">
        <f>IF(C48&gt;=0.8,VLOOKUP(C48,'Payout Scale'!$D$11:$E$63,2),0)</f>
        <v>0</v>
      </c>
      <c r="D49" s="11">
        <f>IF(D48&gt;=0.8,VLOOKUP(D48,'Payout Scale'!$D$11:$E$63,2),0)</f>
        <v>0</v>
      </c>
      <c r="E49" s="11">
        <f>IF(E48&gt;=0.8,VLOOKUP(E48,'Payout Scale'!$D$11:$E$63,2),0)</f>
        <v>1</v>
      </c>
      <c r="F49" s="11">
        <f>IF(F48&gt;=0.8,VLOOKUP(F48,'Payout Scale'!$D$11:$E$63,2),0)</f>
        <v>1.2</v>
      </c>
      <c r="G49" s="11">
        <f>IF(G48&gt;=0.8,VLOOKUP(G48,'Payout Scale'!$D$11:$E$63,2),0)</f>
        <v>0.25</v>
      </c>
    </row>
    <row r="50" spans="1:8" ht="13.5" thickBot="1">
      <c r="A50" s="17"/>
      <c r="B50" t="s">
        <v>7</v>
      </c>
      <c r="C50" s="13">
        <f>C49*C26</f>
        <v>0</v>
      </c>
      <c r="D50" s="13">
        <f>D49*D26</f>
        <v>0</v>
      </c>
      <c r="E50" s="13">
        <f>E49*E26</f>
        <v>1000</v>
      </c>
      <c r="F50" s="13">
        <f>F49*F26</f>
        <v>1200</v>
      </c>
      <c r="G50" s="14">
        <f>G49*G26</f>
        <v>249.99999999999994</v>
      </c>
      <c r="H50" s="6">
        <f>SUM(C50:G50)</f>
        <v>2450</v>
      </c>
    </row>
    <row r="51" spans="1:8" ht="13.5" thickTop="1">
      <c r="A51" s="17"/>
      <c r="H51" s="5"/>
    </row>
    <row r="52" spans="1:8" ht="13.5" thickBot="1">
      <c r="A52" s="17" t="s">
        <v>14</v>
      </c>
      <c r="B52" t="s">
        <v>7</v>
      </c>
      <c r="C52" s="13">
        <f aca="true" t="shared" si="3" ref="C52:H52">C50+C46</f>
        <v>-6.38378239159465E-13</v>
      </c>
      <c r="D52" s="13">
        <f t="shared" si="3"/>
        <v>800</v>
      </c>
      <c r="E52" s="13">
        <f t="shared" si="3"/>
        <v>3000</v>
      </c>
      <c r="F52" s="13">
        <f t="shared" si="3"/>
        <v>3380</v>
      </c>
      <c r="G52" s="13">
        <f t="shared" si="3"/>
        <v>5150</v>
      </c>
      <c r="H52" s="13">
        <f t="shared" si="3"/>
        <v>12330</v>
      </c>
    </row>
    <row r="53" spans="1:8" ht="13.5" thickTop="1">
      <c r="A53" s="17"/>
      <c r="H53" s="5"/>
    </row>
    <row r="54" ht="12.75">
      <c r="A54" s="17"/>
    </row>
    <row r="55" ht="12.75">
      <c r="A55" s="17"/>
    </row>
    <row r="56" ht="12.75">
      <c r="A56" s="17"/>
    </row>
    <row r="57" ht="12.75">
      <c r="A57" s="17"/>
    </row>
    <row r="58" ht="12.75">
      <c r="A58" s="17"/>
    </row>
    <row r="59" ht="12.75">
      <c r="A59" s="17"/>
    </row>
    <row r="60" ht="12.75">
      <c r="A60" s="17"/>
    </row>
  </sheetData>
  <printOptions horizontalCentered="1"/>
  <pageMargins left="0.25" right="0.26" top="1" bottom="1" header="0.5" footer="0.5"/>
  <pageSetup fitToHeight="1" fitToWidth="1" horizontalDpi="600" verticalDpi="600" orientation="portrait" scale="93" r:id="rId2"/>
  <headerFooter alignWithMargins="0">
    <oddHeader>&amp;CFINANCIAL BONUS CALCULATOR</oddHeader>
    <oddFooter>&amp;LFile = &amp;F
Worksheet = &amp;A&amp;C&amp;P&amp;R&amp;T  &amp;D
Copyright 2001, Michael Gonnerman, Inc.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E63"/>
  <sheetViews>
    <sheetView workbookViewId="0" topLeftCell="A1">
      <selection activeCell="A1" sqref="A1"/>
    </sheetView>
  </sheetViews>
  <sheetFormatPr defaultColWidth="9.33203125" defaultRowHeight="12.75"/>
  <sheetData>
    <row r="7" ht="15.75">
      <c r="C7" s="19" t="s">
        <v>24</v>
      </c>
    </row>
    <row r="10" spans="1:5" ht="12.75">
      <c r="A10" t="s">
        <v>17</v>
      </c>
      <c r="D10" s="3" t="s">
        <v>8</v>
      </c>
      <c r="E10" s="3" t="s">
        <v>9</v>
      </c>
    </row>
    <row r="11" spans="4:5" ht="12.75">
      <c r="D11" s="1">
        <v>0</v>
      </c>
      <c r="E11" s="8">
        <v>-3.191891195797325E-16</v>
      </c>
    </row>
    <row r="12" spans="4:5" ht="12.75">
      <c r="D12" s="1">
        <v>0.8</v>
      </c>
      <c r="E12" s="8">
        <v>-3.191891195797325E-16</v>
      </c>
    </row>
    <row r="13" spans="4:5" ht="12.75">
      <c r="D13" s="1">
        <v>0.81</v>
      </c>
      <c r="E13" s="8">
        <v>0.049999999999999684</v>
      </c>
    </row>
    <row r="14" spans="4:5" ht="12.75">
      <c r="D14" s="1">
        <v>0.82</v>
      </c>
      <c r="E14" s="8">
        <v>0.09999999999999969</v>
      </c>
    </row>
    <row r="15" spans="4:5" ht="12.75">
      <c r="D15" s="1">
        <v>0.83</v>
      </c>
      <c r="E15" s="8">
        <v>0.15</v>
      </c>
    </row>
    <row r="16" spans="4:5" ht="12.75">
      <c r="D16" s="1">
        <v>0.84</v>
      </c>
      <c r="E16" s="8">
        <v>0.2</v>
      </c>
    </row>
    <row r="17" spans="4:5" ht="12.75">
      <c r="D17" s="1">
        <v>0.85</v>
      </c>
      <c r="E17" s="8">
        <v>0.25</v>
      </c>
    </row>
    <row r="18" spans="4:5" ht="12.75">
      <c r="D18" s="1">
        <v>0.86</v>
      </c>
      <c r="E18" s="8">
        <v>0.3</v>
      </c>
    </row>
    <row r="19" spans="4:5" ht="12.75">
      <c r="D19" s="1">
        <v>0.87</v>
      </c>
      <c r="E19" s="8">
        <v>0.35</v>
      </c>
    </row>
    <row r="20" spans="4:5" ht="12.75">
      <c r="D20" s="1">
        <v>0.88</v>
      </c>
      <c r="E20" s="8">
        <v>0.4</v>
      </c>
    </row>
    <row r="21" spans="4:5" ht="12.75">
      <c r="D21" s="1">
        <v>0.89</v>
      </c>
      <c r="E21" s="8">
        <v>0.45</v>
      </c>
    </row>
    <row r="22" spans="4:5" ht="12.75">
      <c r="D22" s="1">
        <v>0.9</v>
      </c>
      <c r="E22" s="8">
        <v>0.5</v>
      </c>
    </row>
    <row r="23" spans="4:5" ht="12.75">
      <c r="D23" s="1">
        <v>0.91</v>
      </c>
      <c r="E23" s="8">
        <v>0.55</v>
      </c>
    </row>
    <row r="24" spans="4:5" ht="12.75">
      <c r="D24" s="1">
        <v>0.92</v>
      </c>
      <c r="E24" s="8">
        <v>0.6</v>
      </c>
    </row>
    <row r="25" spans="4:5" ht="12.75">
      <c r="D25" s="1">
        <v>0.93</v>
      </c>
      <c r="E25" s="8">
        <v>0.65</v>
      </c>
    </row>
    <row r="26" spans="4:5" ht="12.75">
      <c r="D26" s="1">
        <v>0.94</v>
      </c>
      <c r="E26" s="8">
        <v>0.7</v>
      </c>
    </row>
    <row r="27" spans="4:5" ht="12.75">
      <c r="D27" s="1">
        <v>0.95</v>
      </c>
      <c r="E27" s="8">
        <v>0.75</v>
      </c>
    </row>
    <row r="28" spans="4:5" ht="12.75">
      <c r="D28" s="1">
        <v>0.96</v>
      </c>
      <c r="E28" s="8">
        <v>0.8</v>
      </c>
    </row>
    <row r="29" spans="4:5" ht="12.75">
      <c r="D29" s="1">
        <v>0.97</v>
      </c>
      <c r="E29" s="8">
        <v>0.85</v>
      </c>
    </row>
    <row r="30" spans="4:5" ht="12.75">
      <c r="D30" s="1">
        <v>0.98</v>
      </c>
      <c r="E30" s="8">
        <v>0.9</v>
      </c>
    </row>
    <row r="31" spans="4:5" ht="12.75">
      <c r="D31" s="1">
        <v>0.99</v>
      </c>
      <c r="E31" s="8">
        <v>0.95</v>
      </c>
    </row>
    <row r="32" spans="4:5" ht="12.75">
      <c r="D32" s="1">
        <v>1</v>
      </c>
      <c r="E32" s="8">
        <v>1</v>
      </c>
    </row>
    <row r="33" spans="4:5" ht="12.75">
      <c r="D33" s="1">
        <v>1.01</v>
      </c>
      <c r="E33" s="8">
        <v>1.01</v>
      </c>
    </row>
    <row r="34" spans="4:5" ht="12.75">
      <c r="D34" s="1">
        <v>1.02</v>
      </c>
      <c r="E34" s="8">
        <v>1.02</v>
      </c>
    </row>
    <row r="35" spans="4:5" ht="12.75">
      <c r="D35" s="1">
        <v>1.03</v>
      </c>
      <c r="E35" s="8">
        <v>1.03</v>
      </c>
    </row>
    <row r="36" spans="4:5" ht="12.75">
      <c r="D36" s="1">
        <v>1.04</v>
      </c>
      <c r="E36" s="8">
        <v>1.04</v>
      </c>
    </row>
    <row r="37" spans="4:5" ht="12.75">
      <c r="D37" s="1">
        <v>1.05</v>
      </c>
      <c r="E37" s="8">
        <v>1.05</v>
      </c>
    </row>
    <row r="38" spans="4:5" ht="12.75">
      <c r="D38" s="1">
        <v>1.06</v>
      </c>
      <c r="E38" s="8">
        <v>1.06</v>
      </c>
    </row>
    <row r="39" spans="4:5" ht="12.75">
      <c r="D39" s="1">
        <v>1.07</v>
      </c>
      <c r="E39" s="8">
        <v>1.07</v>
      </c>
    </row>
    <row r="40" spans="4:5" ht="12.75">
      <c r="D40" s="1">
        <v>1.08</v>
      </c>
      <c r="E40" s="8">
        <v>1.08</v>
      </c>
    </row>
    <row r="41" spans="4:5" ht="12.75">
      <c r="D41" s="1">
        <v>1.09</v>
      </c>
      <c r="E41" s="8">
        <v>1.09</v>
      </c>
    </row>
    <row r="42" spans="4:5" ht="12.75">
      <c r="D42" s="1">
        <v>1.1</v>
      </c>
      <c r="E42" s="8">
        <v>1.1</v>
      </c>
    </row>
    <row r="43" spans="4:5" ht="12.75">
      <c r="D43" s="1">
        <v>1.11</v>
      </c>
      <c r="E43" s="8">
        <v>1.11</v>
      </c>
    </row>
    <row r="44" spans="4:5" ht="12.75">
      <c r="D44" s="1">
        <v>1.12</v>
      </c>
      <c r="E44" s="8">
        <v>1.12</v>
      </c>
    </row>
    <row r="45" spans="4:5" ht="12.75">
      <c r="D45" s="1">
        <v>1.13</v>
      </c>
      <c r="E45" s="8">
        <v>1.13</v>
      </c>
    </row>
    <row r="46" spans="4:5" ht="12.75">
      <c r="D46" s="1">
        <v>1.14</v>
      </c>
      <c r="E46" s="8">
        <v>1.14</v>
      </c>
    </row>
    <row r="47" spans="4:5" ht="12.75">
      <c r="D47" s="1">
        <v>1.15</v>
      </c>
      <c r="E47" s="8">
        <v>1.15</v>
      </c>
    </row>
    <row r="48" spans="4:5" ht="12.75">
      <c r="D48" s="1">
        <v>1.16</v>
      </c>
      <c r="E48" s="8">
        <v>1.16</v>
      </c>
    </row>
    <row r="49" spans="4:5" ht="12.75">
      <c r="D49" s="1">
        <v>1.17</v>
      </c>
      <c r="E49" s="8">
        <v>1.17</v>
      </c>
    </row>
    <row r="50" spans="4:5" ht="12.75">
      <c r="D50" s="1">
        <v>1.18</v>
      </c>
      <c r="E50" s="8">
        <v>1.18</v>
      </c>
    </row>
    <row r="51" spans="4:5" ht="12.75">
      <c r="D51" s="1">
        <v>1.19</v>
      </c>
      <c r="E51" s="8">
        <v>1.19</v>
      </c>
    </row>
    <row r="52" spans="4:5" ht="12.75">
      <c r="D52" s="1">
        <v>1.2</v>
      </c>
      <c r="E52" s="8">
        <v>1.2</v>
      </c>
    </row>
    <row r="53" spans="4:5" ht="12.75">
      <c r="D53" s="1">
        <v>1.21</v>
      </c>
      <c r="E53" s="8">
        <v>1.21</v>
      </c>
    </row>
    <row r="54" spans="4:5" ht="12.75">
      <c r="D54" s="1">
        <v>1.22</v>
      </c>
      <c r="E54" s="8">
        <v>1.22</v>
      </c>
    </row>
    <row r="55" spans="4:5" ht="12.75">
      <c r="D55" s="1">
        <v>1.23</v>
      </c>
      <c r="E55" s="8">
        <v>1.23</v>
      </c>
    </row>
    <row r="56" spans="4:5" ht="12.75">
      <c r="D56" s="1">
        <v>1.24</v>
      </c>
      <c r="E56" s="8">
        <v>1.24</v>
      </c>
    </row>
    <row r="57" spans="4:5" ht="12.75">
      <c r="D57" s="1">
        <v>1.25</v>
      </c>
      <c r="E57" s="8">
        <v>1.25</v>
      </c>
    </row>
    <row r="58" spans="4:5" ht="12.75">
      <c r="D58" s="1">
        <v>1.26</v>
      </c>
      <c r="E58" s="8">
        <v>1.26</v>
      </c>
    </row>
    <row r="59" spans="4:5" ht="12.75">
      <c r="D59" s="1">
        <v>1.27</v>
      </c>
      <c r="E59" s="8">
        <v>1.27</v>
      </c>
    </row>
    <row r="60" spans="4:5" ht="12.75">
      <c r="D60" s="1">
        <v>1.28</v>
      </c>
      <c r="E60" s="8">
        <v>1.28</v>
      </c>
    </row>
    <row r="61" spans="4:5" ht="12.75">
      <c r="D61" s="1">
        <v>1.29</v>
      </c>
      <c r="E61" s="8">
        <v>1.29</v>
      </c>
    </row>
    <row r="62" spans="4:5" ht="12.75">
      <c r="D62" s="1">
        <v>1.3</v>
      </c>
      <c r="E62" s="8">
        <v>1.3</v>
      </c>
    </row>
    <row r="63" spans="4:5" ht="12.75">
      <c r="D63" s="1">
        <v>5</v>
      </c>
      <c r="E63" s="8">
        <v>1.3</v>
      </c>
    </row>
  </sheetData>
  <printOptions horizontalCentered="1"/>
  <pageMargins left="0.25" right="0.26" top="1" bottom="1" header="0.5" footer="0.5"/>
  <pageSetup fitToHeight="1" fitToWidth="1" horizontalDpi="600" verticalDpi="600" orientation="portrait" scale="78" r:id="rId2"/>
  <headerFooter alignWithMargins="0">
    <oddHeader>&amp;CFINANCIAL BONUS CALCULATOR</oddHeader>
    <oddFooter>&amp;LFile = &amp;F
Worksheet = &amp;A&amp;C&amp;P&amp;R&amp;T  &amp;D
Copyright 2001, Michael Gonnerman, Inc.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Gonnerman</dc:creator>
  <cp:keywords/>
  <dc:description/>
  <cp:lastModifiedBy>MIchael Gonnerman</cp:lastModifiedBy>
  <cp:lastPrinted>2001-08-20T00:12:12Z</cp:lastPrinted>
  <dcterms:created xsi:type="dcterms:W3CDTF">1999-04-23T00:16:39Z</dcterms:created>
  <dcterms:modified xsi:type="dcterms:W3CDTF">2004-11-15T23:15:39Z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